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23250" windowHeight="121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Лист1!$A$1:$G$59</definedName>
  </definedNames>
  <calcPr calcId="145621"/>
</workbook>
</file>

<file path=xl/calcChain.xml><?xml version="1.0" encoding="utf-8"?>
<calcChain xmlns="http://schemas.openxmlformats.org/spreadsheetml/2006/main">
  <c r="F24" i="1" l="1"/>
  <c r="G24" i="1" l="1"/>
  <c r="G23" i="1"/>
  <c r="F23" i="1"/>
  <c r="G22" i="1"/>
  <c r="F22" i="1"/>
  <c r="G21" i="1"/>
  <c r="F21" i="1"/>
  <c r="G20" i="1"/>
  <c r="F20" i="1"/>
  <c r="G19" i="1"/>
  <c r="F19" i="1"/>
  <c r="F9" i="1" l="1"/>
  <c r="G9" i="1"/>
  <c r="D30" i="1"/>
  <c r="E30" i="1"/>
  <c r="C30" i="1"/>
  <c r="F31" i="1"/>
  <c r="G31" i="1"/>
  <c r="G30" i="1" l="1"/>
  <c r="F30" i="1"/>
  <c r="G48" i="1"/>
  <c r="D57" i="1" l="1"/>
  <c r="E57" i="1"/>
  <c r="C57" i="1"/>
  <c r="D55" i="1"/>
  <c r="E55" i="1"/>
  <c r="C55" i="1"/>
  <c r="D53" i="1"/>
  <c r="E53" i="1"/>
  <c r="C53" i="1"/>
  <c r="D50" i="1"/>
  <c r="E50" i="1"/>
  <c r="C50" i="1"/>
  <c r="D45" i="1"/>
  <c r="E45" i="1"/>
  <c r="C45" i="1"/>
  <c r="D40" i="1"/>
  <c r="E40" i="1"/>
  <c r="C40" i="1"/>
  <c r="D37" i="1"/>
  <c r="E37" i="1"/>
  <c r="C37" i="1"/>
  <c r="D32" i="1"/>
  <c r="E32" i="1"/>
  <c r="C32" i="1"/>
  <c r="D25" i="1"/>
  <c r="E25" i="1"/>
  <c r="C25" i="1"/>
  <c r="D18" i="1"/>
  <c r="E18" i="1"/>
  <c r="C18" i="1"/>
  <c r="D14" i="1"/>
  <c r="E14" i="1"/>
  <c r="C14" i="1"/>
  <c r="G15" i="1"/>
  <c r="G16" i="1"/>
  <c r="G17" i="1"/>
  <c r="G26" i="1"/>
  <c r="G27" i="1"/>
  <c r="G28" i="1"/>
  <c r="G29" i="1"/>
  <c r="G33" i="1"/>
  <c r="G34" i="1"/>
  <c r="G35" i="1"/>
  <c r="G36" i="1"/>
  <c r="G38" i="1"/>
  <c r="G39" i="1"/>
  <c r="G41" i="1"/>
  <c r="G42" i="1"/>
  <c r="G43" i="1"/>
  <c r="G44" i="1"/>
  <c r="G46" i="1"/>
  <c r="G47" i="1"/>
  <c r="G49" i="1"/>
  <c r="G51" i="1"/>
  <c r="G52" i="1"/>
  <c r="G54" i="1"/>
  <c r="G58" i="1"/>
  <c r="F15" i="1"/>
  <c r="F16" i="1"/>
  <c r="F17" i="1"/>
  <c r="F26" i="1"/>
  <c r="F27" i="1"/>
  <c r="F28" i="1"/>
  <c r="F29" i="1"/>
  <c r="F33" i="1"/>
  <c r="F34" i="1"/>
  <c r="F35" i="1"/>
  <c r="F36" i="1"/>
  <c r="F38" i="1"/>
  <c r="F39" i="1"/>
  <c r="F41" i="1"/>
  <c r="F42" i="1"/>
  <c r="F43" i="1"/>
  <c r="F44" i="1"/>
  <c r="F46" i="1"/>
  <c r="F47" i="1"/>
  <c r="F48" i="1"/>
  <c r="F49" i="1"/>
  <c r="F51" i="1"/>
  <c r="F52" i="1"/>
  <c r="F54" i="1"/>
  <c r="F56" i="1"/>
  <c r="F58" i="1"/>
  <c r="D12" i="1"/>
  <c r="E12" i="1"/>
  <c r="C12" i="1"/>
  <c r="G13" i="1"/>
  <c r="F13" i="1"/>
  <c r="G5" i="1"/>
  <c r="G6" i="1"/>
  <c r="G8" i="1"/>
  <c r="G10" i="1"/>
  <c r="G11" i="1"/>
  <c r="G4" i="1"/>
  <c r="F5" i="1"/>
  <c r="F6" i="1"/>
  <c r="F8" i="1"/>
  <c r="F10" i="1"/>
  <c r="F11" i="1"/>
  <c r="F4" i="1"/>
  <c r="D3" i="1"/>
  <c r="E3" i="1"/>
  <c r="C3" i="1"/>
  <c r="E59" i="1" l="1"/>
  <c r="D59" i="1"/>
  <c r="C59" i="1"/>
  <c r="G37" i="1"/>
  <c r="G53" i="1"/>
  <c r="F32" i="1"/>
  <c r="F55" i="1"/>
  <c r="F18" i="1"/>
  <c r="G25" i="1"/>
  <c r="F40" i="1"/>
  <c r="G45" i="1"/>
  <c r="F57" i="1"/>
  <c r="F50" i="1"/>
  <c r="G3" i="1"/>
  <c r="F3" i="1"/>
  <c r="G18" i="1"/>
  <c r="F37" i="1"/>
  <c r="G50" i="1"/>
  <c r="F53" i="1"/>
  <c r="F14" i="1"/>
  <c r="G40" i="1"/>
  <c r="G57" i="1"/>
  <c r="G32" i="1"/>
  <c r="F45" i="1"/>
  <c r="G12" i="1"/>
  <c r="G14" i="1"/>
  <c r="F25" i="1"/>
  <c r="F12" i="1"/>
  <c r="F59" i="1" l="1"/>
  <c r="G59" i="1"/>
</calcChain>
</file>

<file path=xl/sharedStrings.xml><?xml version="1.0" encoding="utf-8"?>
<sst xmlns="http://schemas.openxmlformats.org/spreadsheetml/2006/main" count="122" uniqueCount="122">
  <si>
    <t>Код бюджетной классификации</t>
  </si>
  <si>
    <t>Наименовании КФСР</t>
  </si>
  <si>
    <t>Исполнено за отчетный период</t>
  </si>
  <si>
    <t>0100</t>
  </si>
  <si>
    <t>0102</t>
  </si>
  <si>
    <t>0103</t>
  </si>
  <si>
    <t>0104</t>
  </si>
  <si>
    <t>0105</t>
  </si>
  <si>
    <t>0106</t>
  </si>
  <si>
    <t>0111</t>
  </si>
  <si>
    <t>0113</t>
  </si>
  <si>
    <t>Общегоссударственные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</si>
  <si>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</si>
  <si>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</si>
  <si>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</si>
  <si>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</si>
  <si>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</si>
  <si>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</si>
  <si>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</si>
  <si>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</si>
  <si>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</si>
  <si>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</si>
  <si>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</si>
  <si>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</si>
  <si>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</si>
  <si>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</si>
  <si>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</si>
  <si>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</si>
  <si>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</si>
  <si>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</si>
  <si>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</si>
  <si>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</si>
  <si>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</si>
  <si>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</si>
  <si>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</si>
  <si>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</si>
  <si>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</si>
  <si>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</si>
  <si>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</si>
  <si>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</si>
  <si>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</si>
  <si>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</si>
  <si>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</si>
  <si>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</si>
  <si>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</si>
  <si>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</si>
  <si>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</si>
  <si>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</si>
  <si>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</si>
  <si>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</si>
  <si>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</si>
  <si>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</si>
  <si>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</si>
  <si>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</si>
  <si>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</si>
  <si>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</si>
  <si>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</si>
  <si>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</si>
  <si>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</si>
  <si>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</si>
  <si>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</si>
  <si>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</si>
  <si>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</si>
  <si>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</si>
  <si>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</si>
  <si>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</si>
  <si>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</si>
  <si>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</si>
  <si>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</si>
  <si>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</si>
  <si>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</si>
  <si>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</si>
  <si>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</si>
  <si>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</si>
  <si>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</si>
  <si>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</si>
  <si>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</si>
  <si>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</si>
  <si>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</si>
  <si>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</si>
  <si>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</si>
  <si>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</si>
  <si>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</si>
  <si>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</si>
  <si>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</si>
  <si>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</si>
  <si>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</si>
  <si>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</si>
  <si>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</si>
  <si>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</si>
  <si>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</si>
  <si>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</si>
  <si>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</si>
  <si>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</si>
  <si>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</si>
  <si>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</si>
  <si>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</si>
  <si>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</si>
  <si>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</si>
  <si>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</si>
  <si>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</si>
  <si>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</si>
  <si>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</si>
  <si>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</si>
  <si>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</si>
  <si>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</si>
  <si>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</si>
  <si>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</si>
  <si>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</si>
  <si>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% исполнения от годового плана на 2014 год</t>
  </si>
  <si>
    <t>Уточненный план на 2014 год</t>
  </si>
  <si>
    <t>0600</t>
  </si>
  <si>
    <t>0605</t>
  </si>
  <si>
    <t>Охрана окружающей среды</t>
  </si>
  <si>
    <t>Другие вопросы в области охраны окружающей среды</t>
  </si>
  <si>
    <t>Обслуживание государственного и муниципального долга</t>
  </si>
  <si>
    <t xml:space="preserve">    </t>
  </si>
  <si>
    <t>0107</t>
  </si>
  <si>
    <t>Обеспечение проведения выборов и референдумов</t>
  </si>
  <si>
    <t>Уточненный план 1 полугодия 2014 года</t>
  </si>
  <si>
    <t>% исполнения от плана 1 полугодия 2014 года</t>
  </si>
  <si>
    <t>Анализ исполнения бюджета Ханты-Мансийского района на 01.07.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</si>
</sst>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6" fillId="2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 vertical="center"/>
    </xf>
    <xf numFmtId="0" fontId="7" fillId="0" borderId="1" xfId="23" applyFont="1" applyBorder="1" applyAlignment="1">
      <alignment vertical="center" wrapText="1"/>
    </xf>
    <xf numFmtId="0" fontId="7" fillId="0" borderId="1" xfId="16" applyFont="1" applyBorder="1" applyAlignment="1">
      <alignment vertical="center" wrapText="1"/>
    </xf>
    <xf numFmtId="0" fontId="7" fillId="0" borderId="1" xfId="16" applyFont="1" applyBorder="1" applyAlignment="1">
      <alignment horizontal="left" vertical="center" wrapText="1"/>
    </xf>
    <xf numFmtId="0" fontId="7" fillId="0" borderId="1" xfId="34" applyFont="1" applyBorder="1" applyAlignment="1">
      <alignment vertical="center" wrapText="1"/>
    </xf>
    <xf numFmtId="0" fontId="7" fillId="0" borderId="1" xfId="8" applyFont="1" applyBorder="1" applyAlignment="1">
      <alignment vertical="center" wrapText="1"/>
    </xf>
    <xf numFmtId="0" fontId="7" fillId="0" borderId="1" xfId="10" applyFont="1" applyBorder="1" applyAlignment="1">
      <alignment vertical="center" wrapText="1"/>
    </xf>
    <xf numFmtId="0" fontId="7" fillId="0" borderId="1" xfId="9" applyFont="1" applyBorder="1" applyAlignment="1">
      <alignment vertical="center" wrapText="1"/>
    </xf>
    <xf numFmtId="0" fontId="6" fillId="2" borderId="1" xfId="15" applyFont="1" applyFill="1" applyBorder="1" applyAlignment="1">
      <alignment vertical="center" wrapText="1"/>
    </xf>
    <xf numFmtId="0" fontId="7" fillId="0" borderId="1" xfId="21" applyFont="1" applyBorder="1" applyAlignment="1">
      <alignment vertical="center" wrapText="1"/>
    </xf>
    <xf numFmtId="0" fontId="7" fillId="0" borderId="1" xfId="22" applyFont="1" applyBorder="1" applyAlignment="1">
      <alignment vertical="center" wrapText="1"/>
    </xf>
    <xf numFmtId="0" fontId="7" fillId="3" borderId="1" xfId="16" applyFont="1" applyFill="1" applyBorder="1" applyAlignment="1">
      <alignment vertical="center" wrapText="1"/>
    </xf>
    <xf numFmtId="0" fontId="7" fillId="0" borderId="1" xfId="27" applyFont="1" applyBorder="1" applyAlignment="1">
      <alignment horizontal="left" vertical="center" wrapText="1"/>
    </xf>
    <xf numFmtId="0" fontId="7" fillId="0" borderId="1" xfId="30" applyFont="1" applyBorder="1" applyAlignment="1">
      <alignment horizontal="left" vertical="center" wrapText="1"/>
    </xf>
    <xf numFmtId="0" fontId="7" fillId="0" borderId="1" xfId="31" applyFont="1" applyBorder="1" applyAlignment="1">
      <alignment horizontal="left" vertical="center" wrapText="1"/>
    </xf>
    <xf numFmtId="0" fontId="7" fillId="0" borderId="1" xfId="17" applyFont="1" applyBorder="1" applyAlignment="1">
      <alignment vertical="center" wrapText="1"/>
    </xf>
    <xf numFmtId="0" fontId="7" fillId="0" borderId="1" xfId="36" applyFont="1" applyBorder="1" applyAlignment="1">
      <alignment vertical="center" wrapText="1"/>
    </xf>
    <xf numFmtId="0" fontId="7" fillId="0" borderId="1" xfId="39" applyFont="1" applyBorder="1" applyAlignment="1">
      <alignment vertical="center" wrapText="1"/>
    </xf>
    <xf numFmtId="0" fontId="7" fillId="0" borderId="1" xfId="40" applyFont="1" applyBorder="1" applyAlignment="1">
      <alignment vertical="center" wrapText="1"/>
    </xf>
    <xf numFmtId="0" fontId="7" fillId="0" borderId="1" xfId="41" applyFont="1" applyBorder="1" applyAlignment="1">
      <alignment vertical="center" wrapText="1"/>
    </xf>
    <xf numFmtId="0" fontId="7" fillId="0" borderId="1" xfId="43" applyFont="1" applyBorder="1" applyAlignment="1">
      <alignment vertical="center" wrapText="1"/>
    </xf>
    <xf numFmtId="0" fontId="7" fillId="0" borderId="1" xfId="48" applyFont="1" applyBorder="1" applyAlignment="1">
      <alignment vertical="center" wrapText="1"/>
    </xf>
    <xf numFmtId="0" fontId="7" fillId="0" borderId="1" xfId="49" applyFont="1" applyBorder="1" applyAlignment="1">
      <alignment vertical="center" wrapText="1"/>
    </xf>
    <xf numFmtId="0" fontId="7" fillId="3" borderId="1" xfId="52" applyFont="1" applyFill="1" applyBorder="1" applyAlignment="1">
      <alignment vertical="center" wrapText="1"/>
    </xf>
    <xf numFmtId="0" fontId="7" fillId="0" borderId="1" xfId="52" applyFont="1" applyBorder="1" applyAlignment="1">
      <alignment vertical="center" wrapText="1"/>
    </xf>
    <xf numFmtId="0" fontId="7" fillId="0" borderId="1" xfId="54" applyFont="1" applyBorder="1" applyAlignment="1">
      <alignment vertical="center" wrapText="1"/>
    </xf>
    <xf numFmtId="0" fontId="7" fillId="0" borderId="1" xfId="57" applyFont="1" applyFill="1" applyBorder="1" applyAlignment="1">
      <alignment vertical="center" wrapText="1"/>
    </xf>
    <xf numFmtId="3" fontId="6" fillId="2" borderId="1" xfId="11" applyNumberFormat="1" applyFont="1" applyFill="1" applyBorder="1" applyAlignment="1">
      <alignment horizontal="center" vertical="center"/>
    </xf>
    <xf numFmtId="164" fontId="0" fillId="0" borderId="0" xfId="0" applyNumberFormat="1"/>
    <xf numFmtId="3" fontId="7" fillId="4" borderId="1" xfId="11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4" borderId="1" xfId="31" applyFont="1" applyFill="1" applyBorder="1" applyAlignment="1">
      <alignment horizontal="left" vertical="center" wrapText="1"/>
    </xf>
    <xf numFmtId="164" fontId="6" fillId="4" borderId="1" xfId="3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59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58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76" zoomScaleNormal="76" workbookViewId="0">
      <pane ySplit="2" topLeftCell="A22" activePane="bottomLeft" state="frozen"/>
      <selection pane="bottomLeft" activeCell="K22" sqref="K22"/>
    </sheetView>
  </sheetViews>
  <sheetFormatPr defaultRowHeight="18.75" x14ac:dyDescent="0.25"/>
  <cols>
    <col min="1" max="1" width="15.140625" style="5" customWidth="1"/>
    <col min="2" max="2" width="61" style="11" customWidth="1"/>
    <col min="3" max="3" width="24.140625" style="79" customWidth="1"/>
    <col min="4" max="4" width="23.85546875" style="79" customWidth="1"/>
    <col min="5" max="5" width="19" style="79" customWidth="1"/>
    <col min="6" max="6" width="18.5703125" style="1" customWidth="1"/>
    <col min="7" max="7" width="19.28515625" style="1" customWidth="1"/>
  </cols>
  <sheetData>
    <row r="1" spans="1:9" ht="35.25" customHeight="1" x14ac:dyDescent="0.25">
      <c r="A1" s="80" t="s">
        <v>121</v>
      </c>
      <c r="B1" s="80"/>
      <c r="C1" s="80"/>
      <c r="D1" s="80"/>
      <c r="E1" s="80"/>
      <c r="F1" s="80"/>
      <c r="G1" s="80"/>
    </row>
    <row r="2" spans="1:9" ht="93.75" x14ac:dyDescent="0.25">
      <c r="A2" s="3" t="s">
        <v>0</v>
      </c>
      <c r="B2" s="2" t="s">
        <v>1</v>
      </c>
      <c r="C2" s="76" t="s">
        <v>110</v>
      </c>
      <c r="D2" s="76" t="s">
        <v>119</v>
      </c>
      <c r="E2" s="76" t="s">
        <v>2</v>
      </c>
      <c r="F2" s="2" t="s">
        <v>109</v>
      </c>
      <c r="G2" s="2" t="s">
        <v>120</v>
      </c>
      <c r="I2" s="75" t="s">
        <v>116</v>
      </c>
    </row>
    <row r="3" spans="1:9" s="7" customFormat="1" x14ac:dyDescent="0.3">
      <c r="A3" s="6" t="s">
        <v>3</v>
      </c>
      <c r="B3" s="8" t="s">
        <v>11</v>
      </c>
      <c r="C3" s="77">
        <f>SUM(C4:C11)</f>
        <v>362306.9</v>
      </c>
      <c r="D3" s="77">
        <f t="shared" ref="D3:E3" si="0">SUM(D4:D11)</f>
        <v>226520.2</v>
      </c>
      <c r="E3" s="77">
        <f t="shared" si="0"/>
        <v>187160.8</v>
      </c>
      <c r="F3" s="69">
        <f>E3/C3*100</f>
        <v>51.658083243791374</v>
      </c>
      <c r="G3" s="40">
        <f>E3/D3*100</f>
        <v>82.62433107510941</v>
      </c>
    </row>
    <row r="4" spans="1:9" ht="56.25" x14ac:dyDescent="0.25">
      <c r="A4" s="4" t="s">
        <v>4</v>
      </c>
      <c r="B4" s="9" t="s">
        <v>12</v>
      </c>
      <c r="C4" s="14">
        <v>36244.800000000003</v>
      </c>
      <c r="D4" s="14">
        <v>22506.400000000001</v>
      </c>
      <c r="E4" s="14">
        <v>21223.5</v>
      </c>
      <c r="F4" s="42">
        <f>E4/C4*100</f>
        <v>58.555985962124211</v>
      </c>
      <c r="G4" s="42">
        <f>E4/D4*100</f>
        <v>94.299843600042649</v>
      </c>
    </row>
    <row r="5" spans="1:9" ht="75" x14ac:dyDescent="0.25">
      <c r="A5" s="4" t="s">
        <v>5</v>
      </c>
      <c r="B5" s="9" t="s">
        <v>13</v>
      </c>
      <c r="C5" s="15">
        <v>15814.2</v>
      </c>
      <c r="D5" s="15">
        <v>9858</v>
      </c>
      <c r="E5" s="15">
        <v>9433.2000000000007</v>
      </c>
      <c r="F5" s="42">
        <f t="shared" ref="F5:F59" si="1">E5/C5*100</f>
        <v>59.650187805895968</v>
      </c>
      <c r="G5" s="42">
        <f t="shared" ref="G5:G59" si="2">E5/D5*100</f>
        <v>95.690809494826539</v>
      </c>
    </row>
    <row r="6" spans="1:9" ht="75" x14ac:dyDescent="0.25">
      <c r="A6" s="4" t="s">
        <v>6</v>
      </c>
      <c r="B6" s="9" t="s">
        <v>14</v>
      </c>
      <c r="C6" s="15">
        <v>73008</v>
      </c>
      <c r="D6" s="15">
        <v>46678</v>
      </c>
      <c r="E6" s="15">
        <v>45111.7</v>
      </c>
      <c r="F6" s="42">
        <f t="shared" si="1"/>
        <v>61.790077799693179</v>
      </c>
      <c r="G6" s="42">
        <f t="shared" si="2"/>
        <v>96.644457774540456</v>
      </c>
    </row>
    <row r="7" spans="1:9" x14ac:dyDescent="0.3">
      <c r="A7" s="4" t="s">
        <v>7</v>
      </c>
      <c r="B7" s="9" t="s">
        <v>15</v>
      </c>
      <c r="C7" s="78">
        <v>6.4</v>
      </c>
      <c r="D7" s="78">
        <v>0</v>
      </c>
      <c r="E7" s="78">
        <v>0</v>
      </c>
      <c r="F7" s="42">
        <v>0</v>
      </c>
      <c r="G7" s="41">
        <v>0</v>
      </c>
    </row>
    <row r="8" spans="1:9" ht="56.25" x14ac:dyDescent="0.25">
      <c r="A8" s="4" t="s">
        <v>8</v>
      </c>
      <c r="B8" s="47" t="s">
        <v>16</v>
      </c>
      <c r="C8" s="16">
        <v>45733.4</v>
      </c>
      <c r="D8" s="16">
        <v>28191</v>
      </c>
      <c r="E8" s="16">
        <v>27295.1</v>
      </c>
      <c r="F8" s="42">
        <f t="shared" si="1"/>
        <v>59.68307626373722</v>
      </c>
      <c r="G8" s="42">
        <f t="shared" si="2"/>
        <v>96.82203540136922</v>
      </c>
    </row>
    <row r="9" spans="1:9" ht="37.5" x14ac:dyDescent="0.3">
      <c r="A9" s="4" t="s">
        <v>117</v>
      </c>
      <c r="B9" s="47" t="s">
        <v>118</v>
      </c>
      <c r="C9" s="16">
        <v>120</v>
      </c>
      <c r="D9" s="16">
        <v>120</v>
      </c>
      <c r="E9" s="16">
        <v>0</v>
      </c>
      <c r="F9" s="42">
        <f t="shared" si="1"/>
        <v>0</v>
      </c>
      <c r="G9" s="41">
        <f t="shared" si="2"/>
        <v>0</v>
      </c>
    </row>
    <row r="10" spans="1:9" x14ac:dyDescent="0.3">
      <c r="A10" s="4" t="s">
        <v>9</v>
      </c>
      <c r="B10" s="48" t="s">
        <v>17</v>
      </c>
      <c r="C10" s="17">
        <v>6500</v>
      </c>
      <c r="D10" s="17">
        <v>5000</v>
      </c>
      <c r="E10" s="17">
        <v>0</v>
      </c>
      <c r="F10" s="42">
        <f t="shared" si="1"/>
        <v>0</v>
      </c>
      <c r="G10" s="41">
        <f t="shared" si="2"/>
        <v>0</v>
      </c>
    </row>
    <row r="11" spans="1:9" x14ac:dyDescent="0.25">
      <c r="A11" s="4" t="s">
        <v>10</v>
      </c>
      <c r="B11" s="48" t="s">
        <v>18</v>
      </c>
      <c r="C11" s="17">
        <v>184880.1</v>
      </c>
      <c r="D11" s="17">
        <v>114166.8</v>
      </c>
      <c r="E11" s="17">
        <v>84097.3</v>
      </c>
      <c r="F11" s="42">
        <f t="shared" si="1"/>
        <v>45.48748080512722</v>
      </c>
      <c r="G11" s="42">
        <f t="shared" si="2"/>
        <v>73.661782584779473</v>
      </c>
    </row>
    <row r="12" spans="1:9" x14ac:dyDescent="0.3">
      <c r="A12" s="6" t="s">
        <v>19</v>
      </c>
      <c r="B12" s="10" t="s">
        <v>20</v>
      </c>
      <c r="C12" s="77">
        <f>SUM(C13)</f>
        <v>2810</v>
      </c>
      <c r="D12" s="77">
        <f t="shared" ref="D12:E12" si="3">SUM(D13)</f>
        <v>1405</v>
      </c>
      <c r="E12" s="77">
        <f t="shared" si="3"/>
        <v>1405</v>
      </c>
      <c r="F12" s="69">
        <f t="shared" si="1"/>
        <v>50</v>
      </c>
      <c r="G12" s="40">
        <f t="shared" si="2"/>
        <v>100</v>
      </c>
    </row>
    <row r="13" spans="1:9" x14ac:dyDescent="0.3">
      <c r="A13" s="4" t="s">
        <v>21</v>
      </c>
      <c r="B13" s="49" t="s">
        <v>22</v>
      </c>
      <c r="C13" s="19">
        <v>2810</v>
      </c>
      <c r="D13" s="19">
        <v>1405</v>
      </c>
      <c r="E13" s="19">
        <v>1405</v>
      </c>
      <c r="F13" s="42">
        <f t="shared" si="1"/>
        <v>50</v>
      </c>
      <c r="G13" s="41">
        <f t="shared" si="2"/>
        <v>100</v>
      </c>
    </row>
    <row r="14" spans="1:9" ht="37.5" x14ac:dyDescent="0.3">
      <c r="A14" s="6" t="s">
        <v>23</v>
      </c>
      <c r="B14" s="50" t="s">
        <v>24</v>
      </c>
      <c r="C14" s="77">
        <f>SUM(C15:C17)</f>
        <v>66424.100000000006</v>
      </c>
      <c r="D14" s="77">
        <f t="shared" ref="D14:E14" si="4">SUM(D15:D17)</f>
        <v>32928.400000000001</v>
      </c>
      <c r="E14" s="77">
        <f t="shared" si="4"/>
        <v>18288.5</v>
      </c>
      <c r="F14" s="69">
        <f t="shared" si="1"/>
        <v>27.532928560567623</v>
      </c>
      <c r="G14" s="40">
        <f t="shared" si="2"/>
        <v>55.540202378493944</v>
      </c>
    </row>
    <row r="15" spans="1:9" x14ac:dyDescent="0.3">
      <c r="A15" s="13" t="s">
        <v>25</v>
      </c>
      <c r="B15" s="51" t="s">
        <v>28</v>
      </c>
      <c r="C15" s="20">
        <v>3935.9</v>
      </c>
      <c r="D15" s="20">
        <v>2963.9</v>
      </c>
      <c r="E15" s="20">
        <v>2070.8000000000002</v>
      </c>
      <c r="F15" s="42">
        <f t="shared" si="1"/>
        <v>52.613125333468844</v>
      </c>
      <c r="G15" s="41">
        <f t="shared" si="2"/>
        <v>69.867404433347957</v>
      </c>
    </row>
    <row r="16" spans="1:9" ht="56.25" x14ac:dyDescent="0.3">
      <c r="A16" s="13" t="s">
        <v>26</v>
      </c>
      <c r="B16" s="52" t="s">
        <v>29</v>
      </c>
      <c r="C16" s="21">
        <v>23642.9</v>
      </c>
      <c r="D16" s="21">
        <v>14466.4</v>
      </c>
      <c r="E16" s="21">
        <v>11519.8</v>
      </c>
      <c r="F16" s="42">
        <f t="shared" si="1"/>
        <v>48.724141285544491</v>
      </c>
      <c r="G16" s="42">
        <f t="shared" si="2"/>
        <v>79.631421777359947</v>
      </c>
    </row>
    <row r="17" spans="1:7" ht="170.45" customHeight="1" x14ac:dyDescent="0.3">
      <c r="A17" s="13" t="s">
        <v>27</v>
      </c>
      <c r="B17" s="43" t="s">
        <v>30</v>
      </c>
      <c r="C17" s="22">
        <v>38845.300000000003</v>
      </c>
      <c r="D17" s="22">
        <v>15498.1</v>
      </c>
      <c r="E17" s="22">
        <v>4697.8999999999996</v>
      </c>
      <c r="F17" s="42">
        <f t="shared" si="1"/>
        <v>12.09386978604876</v>
      </c>
      <c r="G17" s="42">
        <f t="shared" si="2"/>
        <v>30.312748014272717</v>
      </c>
    </row>
    <row r="18" spans="1:7" x14ac:dyDescent="0.3">
      <c r="A18" s="12" t="s">
        <v>31</v>
      </c>
      <c r="B18" s="10" t="s">
        <v>32</v>
      </c>
      <c r="C18" s="77">
        <f>SUM(C19:C24)</f>
        <v>612570.1</v>
      </c>
      <c r="D18" s="77">
        <f t="shared" ref="D18:E18" si="5">SUM(D19:D24)</f>
        <v>233349.7</v>
      </c>
      <c r="E18" s="77">
        <f t="shared" si="5"/>
        <v>145660</v>
      </c>
      <c r="F18" s="69">
        <f t="shared" si="1"/>
        <v>23.77850306438398</v>
      </c>
      <c r="G18" s="40">
        <f t="shared" si="2"/>
        <v>62.421335874869342</v>
      </c>
    </row>
    <row r="19" spans="1:7" x14ac:dyDescent="0.3">
      <c r="A19" s="13" t="s">
        <v>33</v>
      </c>
      <c r="B19" s="53" t="s">
        <v>39</v>
      </c>
      <c r="C19" s="23">
        <v>9142.1</v>
      </c>
      <c r="D19" s="23">
        <v>5861.8</v>
      </c>
      <c r="E19" s="23">
        <v>3913.5</v>
      </c>
      <c r="F19" s="42">
        <f t="shared" si="1"/>
        <v>42.807451242055983</v>
      </c>
      <c r="G19" s="42">
        <f t="shared" si="2"/>
        <v>66.762769115288819</v>
      </c>
    </row>
    <row r="20" spans="1:7" ht="102.6" customHeight="1" x14ac:dyDescent="0.25">
      <c r="A20" s="4" t="s">
        <v>34</v>
      </c>
      <c r="B20" s="44" t="s">
        <v>40</v>
      </c>
      <c r="C20" s="23">
        <v>112112.5</v>
      </c>
      <c r="D20" s="23">
        <v>78316.7</v>
      </c>
      <c r="E20" s="23">
        <v>68770.600000000006</v>
      </c>
      <c r="F20" s="42">
        <f t="shared" si="1"/>
        <v>61.34070687925076</v>
      </c>
      <c r="G20" s="42">
        <f t="shared" si="2"/>
        <v>87.810901123259796</v>
      </c>
    </row>
    <row r="21" spans="1:7" x14ac:dyDescent="0.25">
      <c r="A21" s="4" t="s">
        <v>35</v>
      </c>
      <c r="B21" s="45" t="s">
        <v>41</v>
      </c>
      <c r="C21" s="23">
        <v>14450</v>
      </c>
      <c r="D21" s="23">
        <v>7270</v>
      </c>
      <c r="E21" s="23">
        <v>4366.6000000000004</v>
      </c>
      <c r="F21" s="42">
        <f t="shared" si="1"/>
        <v>30.218685121107271</v>
      </c>
      <c r="G21" s="42">
        <f t="shared" si="2"/>
        <v>60.063273727647868</v>
      </c>
    </row>
    <row r="22" spans="1:7" x14ac:dyDescent="0.25">
      <c r="A22" s="4" t="s">
        <v>36</v>
      </c>
      <c r="B22" s="44" t="s">
        <v>42</v>
      </c>
      <c r="C22" s="23">
        <v>316713</v>
      </c>
      <c r="D22" s="23">
        <v>43239.6</v>
      </c>
      <c r="E22" s="23">
        <v>6707.7</v>
      </c>
      <c r="F22" s="42">
        <f t="shared" si="1"/>
        <v>2.117911168786883</v>
      </c>
      <c r="G22" s="42">
        <f t="shared" si="2"/>
        <v>15.512863208725335</v>
      </c>
    </row>
    <row r="23" spans="1:7" x14ac:dyDescent="0.25">
      <c r="A23" s="4" t="s">
        <v>37</v>
      </c>
      <c r="B23" s="44" t="s">
        <v>43</v>
      </c>
      <c r="C23" s="23">
        <v>15698.1</v>
      </c>
      <c r="D23" s="23">
        <v>12800.1</v>
      </c>
      <c r="E23" s="23">
        <v>1588.4</v>
      </c>
      <c r="F23" s="42">
        <f t="shared" si="1"/>
        <v>10.118421974633874</v>
      </c>
      <c r="G23" s="42">
        <f t="shared" si="2"/>
        <v>12.409278052515216</v>
      </c>
    </row>
    <row r="24" spans="1:7" ht="37.5" x14ac:dyDescent="0.25">
      <c r="A24" s="4" t="s">
        <v>38</v>
      </c>
      <c r="B24" s="54" t="s">
        <v>44</v>
      </c>
      <c r="C24" s="24">
        <v>144454.39999999999</v>
      </c>
      <c r="D24" s="24">
        <v>85861.5</v>
      </c>
      <c r="E24" s="24">
        <v>60313.2</v>
      </c>
      <c r="F24" s="42">
        <f>E24/C24*100</f>
        <v>41.752414602808912</v>
      </c>
      <c r="G24" s="42">
        <f t="shared" si="2"/>
        <v>70.244754633916244</v>
      </c>
    </row>
    <row r="25" spans="1:7" x14ac:dyDescent="0.25">
      <c r="A25" s="6" t="s">
        <v>45</v>
      </c>
      <c r="B25" s="10" t="s">
        <v>46</v>
      </c>
      <c r="C25" s="77">
        <f>SUM(C26:C29)</f>
        <v>691670.39999999991</v>
      </c>
      <c r="D25" s="77">
        <f t="shared" ref="D25:E25" si="6">SUM(D26:D29)</f>
        <v>392760.5</v>
      </c>
      <c r="E25" s="77">
        <f t="shared" si="6"/>
        <v>245151.40000000002</v>
      </c>
      <c r="F25" s="69">
        <f t="shared" si="1"/>
        <v>35.443384594743399</v>
      </c>
      <c r="G25" s="69">
        <f t="shared" si="2"/>
        <v>62.417529257651935</v>
      </c>
    </row>
    <row r="26" spans="1:7" ht="200.25" customHeight="1" x14ac:dyDescent="0.25">
      <c r="A26" s="4" t="s">
        <v>47</v>
      </c>
      <c r="B26" s="55" t="s">
        <v>51</v>
      </c>
      <c r="C26" s="25">
        <v>114788</v>
      </c>
      <c r="D26" s="25">
        <v>109506.8</v>
      </c>
      <c r="E26" s="25">
        <v>82680.600000000006</v>
      </c>
      <c r="F26" s="42">
        <f t="shared" si="1"/>
        <v>72.028957730773257</v>
      </c>
      <c r="G26" s="42">
        <f t="shared" si="2"/>
        <v>75.502708507599536</v>
      </c>
    </row>
    <row r="27" spans="1:7" x14ac:dyDescent="0.25">
      <c r="A27" s="4" t="s">
        <v>48</v>
      </c>
      <c r="B27" s="55" t="s">
        <v>52</v>
      </c>
      <c r="C27" s="25">
        <v>547857.19999999995</v>
      </c>
      <c r="D27" s="25">
        <v>266351.90000000002</v>
      </c>
      <c r="E27" s="25">
        <v>149468.20000000001</v>
      </c>
      <c r="F27" s="42">
        <f t="shared" si="1"/>
        <v>27.282328314750636</v>
      </c>
      <c r="G27" s="42">
        <f t="shared" si="2"/>
        <v>56.116813884188545</v>
      </c>
    </row>
    <row r="28" spans="1:7" x14ac:dyDescent="0.25">
      <c r="A28" s="4" t="s">
        <v>49</v>
      </c>
      <c r="B28" s="55" t="s">
        <v>53</v>
      </c>
      <c r="C28" s="25">
        <v>10125.200000000001</v>
      </c>
      <c r="D28" s="25">
        <v>9125.2000000000007</v>
      </c>
      <c r="E28" s="25">
        <v>7226.1</v>
      </c>
      <c r="F28" s="42">
        <f t="shared" si="1"/>
        <v>71.367479160905461</v>
      </c>
      <c r="G28" s="42">
        <f t="shared" si="2"/>
        <v>79.188401350107398</v>
      </c>
    </row>
    <row r="29" spans="1:7" ht="240" customHeight="1" x14ac:dyDescent="0.25">
      <c r="A29" s="4" t="s">
        <v>50</v>
      </c>
      <c r="B29" s="56" t="s">
        <v>54</v>
      </c>
      <c r="C29" s="26">
        <v>18900</v>
      </c>
      <c r="D29" s="26">
        <v>7776.6</v>
      </c>
      <c r="E29" s="26">
        <v>5776.5</v>
      </c>
      <c r="F29" s="42">
        <f t="shared" si="1"/>
        <v>30.563492063492063</v>
      </c>
      <c r="G29" s="42">
        <f t="shared" si="2"/>
        <v>74.280533909420569</v>
      </c>
    </row>
    <row r="30" spans="1:7" x14ac:dyDescent="0.25">
      <c r="A30" s="72" t="s">
        <v>111</v>
      </c>
      <c r="B30" s="73" t="s">
        <v>113</v>
      </c>
      <c r="C30" s="74">
        <f>SUM(C31)</f>
        <v>12708.5</v>
      </c>
      <c r="D30" s="74">
        <f t="shared" ref="D30:E30" si="7">SUM(D31)</f>
        <v>726.2</v>
      </c>
      <c r="E30" s="74">
        <f t="shared" si="7"/>
        <v>266.8</v>
      </c>
      <c r="F30" s="71">
        <f t="shared" si="1"/>
        <v>2.0993823031829093</v>
      </c>
      <c r="G30" s="71">
        <f t="shared" si="2"/>
        <v>36.739190305700909</v>
      </c>
    </row>
    <row r="31" spans="1:7" ht="37.5" x14ac:dyDescent="0.25">
      <c r="A31" s="4" t="s">
        <v>112</v>
      </c>
      <c r="B31" s="56" t="s">
        <v>114</v>
      </c>
      <c r="C31" s="26">
        <v>12708.5</v>
      </c>
      <c r="D31" s="26">
        <v>726.2</v>
      </c>
      <c r="E31" s="26">
        <v>266.8</v>
      </c>
      <c r="F31" s="42">
        <f t="shared" si="1"/>
        <v>2.0993823031829093</v>
      </c>
      <c r="G31" s="42">
        <f t="shared" si="2"/>
        <v>36.739190305700909</v>
      </c>
    </row>
    <row r="32" spans="1:7" x14ac:dyDescent="0.25">
      <c r="A32" s="6" t="s">
        <v>55</v>
      </c>
      <c r="B32" s="10" t="s">
        <v>56</v>
      </c>
      <c r="C32" s="77">
        <f>SUM(C33:C36)</f>
        <v>1821674.9</v>
      </c>
      <c r="D32" s="77">
        <f t="shared" ref="D32:E32" si="8">SUM(D33:D36)</f>
        <v>962622.20000000007</v>
      </c>
      <c r="E32" s="77">
        <f t="shared" si="8"/>
        <v>749387.50000000012</v>
      </c>
      <c r="F32" s="69">
        <f t="shared" si="1"/>
        <v>41.137279763804187</v>
      </c>
      <c r="G32" s="69">
        <f t="shared" si="2"/>
        <v>77.848557824658528</v>
      </c>
    </row>
    <row r="33" spans="1:9" ht="193.5" customHeight="1" x14ac:dyDescent="0.25">
      <c r="A33" s="4" t="s">
        <v>57</v>
      </c>
      <c r="B33" s="46" t="s">
        <v>61</v>
      </c>
      <c r="C33" s="27">
        <v>382888.7</v>
      </c>
      <c r="D33" s="27">
        <v>226380.5</v>
      </c>
      <c r="E33" s="27">
        <v>153578</v>
      </c>
      <c r="F33" s="42">
        <f t="shared" si="1"/>
        <v>40.110350605802672</v>
      </c>
      <c r="G33" s="42">
        <f t="shared" si="2"/>
        <v>67.840648819134159</v>
      </c>
    </row>
    <row r="34" spans="1:9" ht="214.5" customHeight="1" x14ac:dyDescent="0.25">
      <c r="A34" s="4" t="s">
        <v>58</v>
      </c>
      <c r="B34" s="46" t="s">
        <v>62</v>
      </c>
      <c r="C34" s="27">
        <v>1293876.2</v>
      </c>
      <c r="D34" s="27">
        <v>646625.1</v>
      </c>
      <c r="E34" s="27">
        <v>525199.80000000005</v>
      </c>
      <c r="F34" s="42">
        <f t="shared" si="1"/>
        <v>40.591194118880928</v>
      </c>
      <c r="G34" s="42">
        <f t="shared" si="2"/>
        <v>81.221684713445256</v>
      </c>
    </row>
    <row r="35" spans="1:9" x14ac:dyDescent="0.25">
      <c r="A35" s="4" t="s">
        <v>59</v>
      </c>
      <c r="B35" s="46" t="s">
        <v>63</v>
      </c>
      <c r="C35" s="27">
        <v>33336.199999999997</v>
      </c>
      <c r="D35" s="27">
        <v>23678.799999999999</v>
      </c>
      <c r="E35" s="27">
        <v>13188.9</v>
      </c>
      <c r="F35" s="42">
        <f t="shared" si="1"/>
        <v>39.563297556410149</v>
      </c>
      <c r="G35" s="42">
        <f t="shared" si="2"/>
        <v>55.699190837373514</v>
      </c>
    </row>
    <row r="36" spans="1:9" x14ac:dyDescent="0.25">
      <c r="A36" s="4" t="s">
        <v>60</v>
      </c>
      <c r="B36" s="46" t="s">
        <v>64</v>
      </c>
      <c r="C36" s="27">
        <v>111573.8</v>
      </c>
      <c r="D36" s="27">
        <v>65937.8</v>
      </c>
      <c r="E36" s="27">
        <v>57420.800000000003</v>
      </c>
      <c r="F36" s="42">
        <f t="shared" si="1"/>
        <v>51.464411895982757</v>
      </c>
      <c r="G36" s="42">
        <f t="shared" si="2"/>
        <v>87.083281516823433</v>
      </c>
    </row>
    <row r="37" spans="1:9" x14ac:dyDescent="0.25">
      <c r="A37" s="6" t="s">
        <v>65</v>
      </c>
      <c r="B37" s="10" t="s">
        <v>66</v>
      </c>
      <c r="C37" s="77">
        <f>SUM(C38:C39)</f>
        <v>164027</v>
      </c>
      <c r="D37" s="77">
        <f t="shared" ref="D37:E37" si="9">SUM(D38:D39)</f>
        <v>48744.399999999994</v>
      </c>
      <c r="E37" s="77">
        <f t="shared" si="9"/>
        <v>33802</v>
      </c>
      <c r="F37" s="69">
        <f t="shared" si="1"/>
        <v>20.607582897937533</v>
      </c>
      <c r="G37" s="69">
        <f t="shared" si="2"/>
        <v>69.345401728198524</v>
      </c>
    </row>
    <row r="38" spans="1:9" x14ac:dyDescent="0.25">
      <c r="A38" s="4" t="s">
        <v>67</v>
      </c>
      <c r="B38" s="57" t="s">
        <v>69</v>
      </c>
      <c r="C38" s="28">
        <v>123894.6</v>
      </c>
      <c r="D38" s="28">
        <v>21458.3</v>
      </c>
      <c r="E38" s="28">
        <v>14648.6</v>
      </c>
      <c r="F38" s="42">
        <f t="shared" si="1"/>
        <v>11.823437018239696</v>
      </c>
      <c r="G38" s="42">
        <f t="shared" si="2"/>
        <v>68.265426431730376</v>
      </c>
    </row>
    <row r="39" spans="1:9" ht="37.5" x14ac:dyDescent="0.25">
      <c r="A39" s="4" t="s">
        <v>68</v>
      </c>
      <c r="B39" s="58" t="s">
        <v>70</v>
      </c>
      <c r="C39" s="29">
        <v>40132.400000000001</v>
      </c>
      <c r="D39" s="29">
        <v>27286.1</v>
      </c>
      <c r="E39" s="29">
        <v>19153.400000000001</v>
      </c>
      <c r="F39" s="42">
        <f t="shared" si="1"/>
        <v>47.725528500662804</v>
      </c>
      <c r="G39" s="42">
        <f t="shared" si="2"/>
        <v>70.194714524977925</v>
      </c>
    </row>
    <row r="40" spans="1:9" x14ac:dyDescent="0.25">
      <c r="A40" s="6" t="s">
        <v>71</v>
      </c>
      <c r="B40" s="10" t="s">
        <v>80</v>
      </c>
      <c r="C40" s="77">
        <f>SUM(C41:C44)</f>
        <v>15240.6</v>
      </c>
      <c r="D40" s="77">
        <f>SUM(D41:D44)</f>
        <v>11166.4</v>
      </c>
      <c r="E40" s="77">
        <f>SUM(E41:E44)</f>
        <v>10536</v>
      </c>
      <c r="F40" s="69">
        <f t="shared" si="1"/>
        <v>69.131136569426403</v>
      </c>
      <c r="G40" s="69">
        <f t="shared" si="2"/>
        <v>94.354492047571298</v>
      </c>
    </row>
    <row r="41" spans="1:9" hidden="1" x14ac:dyDescent="0.25">
      <c r="A41" s="4" t="s">
        <v>72</v>
      </c>
      <c r="B41" s="59" t="s">
        <v>76</v>
      </c>
      <c r="C41" s="30"/>
      <c r="D41" s="30"/>
      <c r="E41" s="30"/>
      <c r="F41" s="42" t="e">
        <f t="shared" si="1"/>
        <v>#DIV/0!</v>
      </c>
      <c r="G41" s="42" t="e">
        <f t="shared" si="2"/>
        <v>#DIV/0!</v>
      </c>
      <c r="I41" s="70"/>
    </row>
    <row r="42" spans="1:9" hidden="1" x14ac:dyDescent="0.25">
      <c r="A42" s="4" t="s">
        <v>73</v>
      </c>
      <c r="B42" s="60" t="s">
        <v>77</v>
      </c>
      <c r="C42" s="31"/>
      <c r="D42" s="31"/>
      <c r="E42" s="31"/>
      <c r="F42" s="42" t="e">
        <f t="shared" si="1"/>
        <v>#DIV/0!</v>
      </c>
      <c r="G42" s="42" t="e">
        <f t="shared" si="2"/>
        <v>#DIV/0!</v>
      </c>
      <c r="I42" s="70"/>
    </row>
    <row r="43" spans="1:9" ht="37.5" hidden="1" x14ac:dyDescent="0.25">
      <c r="A43" s="4" t="s">
        <v>74</v>
      </c>
      <c r="B43" s="61" t="s">
        <v>78</v>
      </c>
      <c r="C43" s="32"/>
      <c r="D43" s="32"/>
      <c r="E43" s="33"/>
      <c r="F43" s="42" t="e">
        <f t="shared" si="1"/>
        <v>#DIV/0!</v>
      </c>
      <c r="G43" s="42" t="e">
        <f t="shared" si="2"/>
        <v>#DIV/0!</v>
      </c>
      <c r="I43" s="70"/>
    </row>
    <row r="44" spans="1:9" ht="37.5" x14ac:dyDescent="0.25">
      <c r="A44" s="4" t="s">
        <v>75</v>
      </c>
      <c r="B44" s="62" t="s">
        <v>79</v>
      </c>
      <c r="C44" s="34">
        <v>15240.6</v>
      </c>
      <c r="D44" s="34">
        <v>11166.4</v>
      </c>
      <c r="E44" s="34">
        <v>10536</v>
      </c>
      <c r="F44" s="42">
        <f t="shared" si="1"/>
        <v>69.131136569426403</v>
      </c>
      <c r="G44" s="42">
        <f t="shared" si="2"/>
        <v>94.354492047571298</v>
      </c>
      <c r="I44" s="70"/>
    </row>
    <row r="45" spans="1:9" x14ac:dyDescent="0.25">
      <c r="A45" s="6" t="s">
        <v>81</v>
      </c>
      <c r="B45" s="10" t="s">
        <v>82</v>
      </c>
      <c r="C45" s="77">
        <f>SUM(C46:C49)</f>
        <v>123669.59999999999</v>
      </c>
      <c r="D45" s="77">
        <f t="shared" ref="D45:E45" si="10">SUM(D46:D49)</f>
        <v>63302.6</v>
      </c>
      <c r="E45" s="77">
        <f t="shared" si="10"/>
        <v>46514.9</v>
      </c>
      <c r="F45" s="69">
        <f t="shared" si="1"/>
        <v>37.612234534598642</v>
      </c>
      <c r="G45" s="69">
        <f t="shared" si="2"/>
        <v>73.480236198829118</v>
      </c>
    </row>
    <row r="46" spans="1:9" x14ac:dyDescent="0.3">
      <c r="A46" s="4" t="s">
        <v>83</v>
      </c>
      <c r="B46" s="63" t="s">
        <v>87</v>
      </c>
      <c r="C46" s="35">
        <v>5634</v>
      </c>
      <c r="D46" s="35">
        <v>2849</v>
      </c>
      <c r="E46" s="35">
        <v>2831.6</v>
      </c>
      <c r="F46" s="42">
        <f t="shared" si="1"/>
        <v>50.259140930067446</v>
      </c>
      <c r="G46" s="41">
        <f t="shared" si="2"/>
        <v>99.389259389259394</v>
      </c>
    </row>
    <row r="47" spans="1:9" x14ac:dyDescent="0.25">
      <c r="A47" s="4" t="s">
        <v>84</v>
      </c>
      <c r="B47" s="63" t="s">
        <v>88</v>
      </c>
      <c r="C47" s="35">
        <v>18728.2</v>
      </c>
      <c r="D47" s="35">
        <v>11426.6</v>
      </c>
      <c r="E47" s="35">
        <v>239.6</v>
      </c>
      <c r="F47" s="42">
        <f t="shared" si="1"/>
        <v>1.2793541290673955</v>
      </c>
      <c r="G47" s="42">
        <f t="shared" si="2"/>
        <v>2.0968617086447412</v>
      </c>
    </row>
    <row r="48" spans="1:9" ht="246" customHeight="1" x14ac:dyDescent="0.3">
      <c r="A48" s="4" t="s">
        <v>85</v>
      </c>
      <c r="B48" s="63" t="s">
        <v>89</v>
      </c>
      <c r="C48" s="35">
        <v>88082.7</v>
      </c>
      <c r="D48" s="35">
        <v>42026.8</v>
      </c>
      <c r="E48" s="35">
        <v>37886.400000000001</v>
      </c>
      <c r="F48" s="42">
        <f t="shared" si="1"/>
        <v>43.01230548109902</v>
      </c>
      <c r="G48" s="41">
        <f t="shared" si="2"/>
        <v>90.14819115421588</v>
      </c>
    </row>
    <row r="49" spans="1:7" x14ac:dyDescent="0.3">
      <c r="A49" s="4" t="s">
        <v>86</v>
      </c>
      <c r="B49" s="64" t="s">
        <v>90</v>
      </c>
      <c r="C49" s="36">
        <v>11224.7</v>
      </c>
      <c r="D49" s="36">
        <v>7000.2</v>
      </c>
      <c r="E49" s="36">
        <v>5557.3</v>
      </c>
      <c r="F49" s="42">
        <f t="shared" si="1"/>
        <v>49.509563729988329</v>
      </c>
      <c r="G49" s="41">
        <f t="shared" si="2"/>
        <v>79.387731779092036</v>
      </c>
    </row>
    <row r="50" spans="1:7" x14ac:dyDescent="0.3">
      <c r="A50" s="6" t="s">
        <v>91</v>
      </c>
      <c r="B50" s="10" t="s">
        <v>92</v>
      </c>
      <c r="C50" s="77">
        <f>SUM(C51:C52)</f>
        <v>241370.8</v>
      </c>
      <c r="D50" s="77">
        <f t="shared" ref="D50:E50" si="11">SUM(D51:D52)</f>
        <v>66391.5</v>
      </c>
      <c r="E50" s="77">
        <f t="shared" si="11"/>
        <v>50283.4</v>
      </c>
      <c r="F50" s="69">
        <f t="shared" si="1"/>
        <v>20.832428777631762</v>
      </c>
      <c r="G50" s="40">
        <f t="shared" si="2"/>
        <v>75.737707387240832</v>
      </c>
    </row>
    <row r="51" spans="1:7" x14ac:dyDescent="0.3">
      <c r="A51" s="4" t="s">
        <v>93</v>
      </c>
      <c r="B51" s="65" t="s">
        <v>104</v>
      </c>
      <c r="C51" s="37">
        <v>1969</v>
      </c>
      <c r="D51" s="37">
        <v>759.5</v>
      </c>
      <c r="E51" s="37">
        <v>759.5</v>
      </c>
      <c r="F51" s="42">
        <f t="shared" si="1"/>
        <v>38.572879634332146</v>
      </c>
      <c r="G51" s="41">
        <f t="shared" si="2"/>
        <v>100</v>
      </c>
    </row>
    <row r="52" spans="1:7" ht="362.25" customHeight="1" x14ac:dyDescent="0.25">
      <c r="A52" s="4" t="s">
        <v>94</v>
      </c>
      <c r="B52" s="66" t="s">
        <v>105</v>
      </c>
      <c r="C52" s="37">
        <v>239401.8</v>
      </c>
      <c r="D52" s="37">
        <v>65632</v>
      </c>
      <c r="E52" s="37">
        <v>49523.9</v>
      </c>
      <c r="F52" s="42">
        <f t="shared" si="1"/>
        <v>20.686519483145073</v>
      </c>
      <c r="G52" s="42">
        <f t="shared" si="2"/>
        <v>75.456941735738667</v>
      </c>
    </row>
    <row r="53" spans="1:7" x14ac:dyDescent="0.3">
      <c r="A53" s="6" t="s">
        <v>95</v>
      </c>
      <c r="B53" s="10" t="s">
        <v>96</v>
      </c>
      <c r="C53" s="77">
        <f>SUM(C54)</f>
        <v>5600</v>
      </c>
      <c r="D53" s="77">
        <f t="shared" ref="D53:E53" si="12">SUM(D54)</f>
        <v>3750</v>
      </c>
      <c r="E53" s="77">
        <f t="shared" si="12"/>
        <v>3750</v>
      </c>
      <c r="F53" s="69">
        <f t="shared" si="1"/>
        <v>66.964285714285708</v>
      </c>
      <c r="G53" s="40">
        <f t="shared" si="2"/>
        <v>100</v>
      </c>
    </row>
    <row r="54" spans="1:7" x14ac:dyDescent="0.3">
      <c r="A54" s="4" t="s">
        <v>97</v>
      </c>
      <c r="B54" s="67" t="s">
        <v>106</v>
      </c>
      <c r="C54" s="38">
        <v>5600</v>
      </c>
      <c r="D54" s="38">
        <v>3750</v>
      </c>
      <c r="E54" s="38">
        <v>3750</v>
      </c>
      <c r="F54" s="42">
        <f t="shared" si="1"/>
        <v>66.964285714285708</v>
      </c>
      <c r="G54" s="41">
        <f t="shared" si="2"/>
        <v>100</v>
      </c>
    </row>
    <row r="55" spans="1:7" ht="37.5" x14ac:dyDescent="0.3">
      <c r="A55" s="6" t="s">
        <v>98</v>
      </c>
      <c r="B55" s="10" t="s">
        <v>115</v>
      </c>
      <c r="C55" s="77">
        <f>SUM(C56)</f>
        <v>1000</v>
      </c>
      <c r="D55" s="77">
        <f t="shared" ref="D55:E55" si="13">SUM(D56)</f>
        <v>500</v>
      </c>
      <c r="E55" s="77">
        <f t="shared" si="13"/>
        <v>59.4</v>
      </c>
      <c r="F55" s="69">
        <f t="shared" si="1"/>
        <v>5.94</v>
      </c>
      <c r="G55" s="40">
        <v>0</v>
      </c>
    </row>
    <row r="56" spans="1:7" ht="37.5" x14ac:dyDescent="0.3">
      <c r="A56" s="4" t="s">
        <v>99</v>
      </c>
      <c r="B56" s="18" t="s">
        <v>107</v>
      </c>
      <c r="C56" s="39">
        <v>1000</v>
      </c>
      <c r="D56" s="39">
        <v>500</v>
      </c>
      <c r="E56" s="39">
        <v>59.4</v>
      </c>
      <c r="F56" s="42">
        <f t="shared" si="1"/>
        <v>5.94</v>
      </c>
      <c r="G56" s="41">
        <v>0</v>
      </c>
    </row>
    <row r="57" spans="1:7" ht="75" x14ac:dyDescent="0.3">
      <c r="A57" s="6" t="s">
        <v>100</v>
      </c>
      <c r="B57" s="10" t="s">
        <v>101</v>
      </c>
      <c r="C57" s="77">
        <f>SUM(C58)</f>
        <v>338214</v>
      </c>
      <c r="D57" s="77">
        <f t="shared" ref="D57:E57" si="14">SUM(D58)</f>
        <v>179107</v>
      </c>
      <c r="E57" s="77">
        <f t="shared" si="14"/>
        <v>179107</v>
      </c>
      <c r="F57" s="69">
        <f t="shared" si="1"/>
        <v>52.956707883174559</v>
      </c>
      <c r="G57" s="40">
        <f t="shared" si="2"/>
        <v>100</v>
      </c>
    </row>
    <row r="58" spans="1:7" ht="56.25" x14ac:dyDescent="0.3">
      <c r="A58" s="4" t="s">
        <v>102</v>
      </c>
      <c r="B58" s="68" t="s">
        <v>108</v>
      </c>
      <c r="C58" s="78">
        <v>338214</v>
      </c>
      <c r="D58" s="78">
        <v>179107</v>
      </c>
      <c r="E58" s="78">
        <v>179107</v>
      </c>
      <c r="F58" s="42">
        <f t="shared" si="1"/>
        <v>52.956707883174559</v>
      </c>
      <c r="G58" s="41">
        <f t="shared" si="2"/>
        <v>100</v>
      </c>
    </row>
    <row r="59" spans="1:7" x14ac:dyDescent="0.3">
      <c r="A59" s="6"/>
      <c r="B59" s="10" t="s">
        <v>103</v>
      </c>
      <c r="C59" s="77">
        <f>SUM(C3,C12,C14,C18,C25,C30,C32,C37,C40,C45,C50,C53,C55,C57)</f>
        <v>4459286.9000000004</v>
      </c>
      <c r="D59" s="77">
        <f t="shared" ref="D59:E59" si="15">SUM(D3,D12,D14,D18,D25,D30,D32,D37,D40,D45,D50,D53,D55,D57)</f>
        <v>2223274.1</v>
      </c>
      <c r="E59" s="77">
        <f t="shared" si="15"/>
        <v>1671372.6999999997</v>
      </c>
      <c r="F59" s="69">
        <f t="shared" si="1"/>
        <v>37.480716928081023</v>
      </c>
      <c r="G59" s="40">
        <f t="shared" si="2"/>
        <v>75.176187227656712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6" fitToHeight="3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FINCOM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Лашова ЕА.</cp:lastModifiedBy>
  <cp:lastPrinted>2014-07-11T06:05:10Z</cp:lastPrinted>
  <dcterms:created xsi:type="dcterms:W3CDTF">2013-04-04T06:57:17Z</dcterms:created>
  <dcterms:modified xsi:type="dcterms:W3CDTF">2014-07-11T09:32:48Z</dcterms:modified>
</cp:coreProperties>
</file>